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Gewerbe Tim Dettmer\Affiliate &amp; eigene Projekte\projektmanagement-mentor.de\SEO\Linkbuilding\PM Vorlagen\07 Offene-Punkte-Liste (OPL)\"/>
    </mc:Choice>
  </mc:AlternateContent>
  <bookViews>
    <workbookView xWindow="0" yWindow="0" windowWidth="28800" windowHeight="14130" activeTab="1"/>
  </bookViews>
  <sheets>
    <sheet name="Dashboard" sheetId="2" r:id="rId1"/>
    <sheet name="OPL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5" i="1" l="1"/>
  <c r="M6" i="1"/>
  <c r="M10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L5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S7" i="2" l="1"/>
  <c r="S5" i="2"/>
  <c r="S6" i="2"/>
  <c r="N1" i="1"/>
  <c r="L4" i="1" l="1"/>
  <c r="L3" i="1"/>
  <c r="L12" i="1"/>
  <c r="L13" i="1"/>
  <c r="L10" i="1"/>
  <c r="L11" i="1"/>
  <c r="L8" i="1"/>
  <c r="L9" i="1"/>
  <c r="L6" i="1"/>
  <c r="L7" i="1"/>
  <c r="N5" i="2" l="1"/>
  <c r="I7" i="2"/>
  <c r="I6" i="2"/>
  <c r="I5" i="2"/>
  <c r="D5" i="2"/>
  <c r="N7" i="2"/>
  <c r="D6" i="2"/>
  <c r="D7" i="2"/>
  <c r="N6" i="2"/>
</calcChain>
</file>

<file path=xl/sharedStrings.xml><?xml version="1.0" encoding="utf-8"?>
<sst xmlns="http://schemas.openxmlformats.org/spreadsheetml/2006/main" count="41" uniqueCount="32">
  <si>
    <t xml:space="preserve">Nr. </t>
  </si>
  <si>
    <t>Beschreibung</t>
  </si>
  <si>
    <t>Verantwortlicher</t>
  </si>
  <si>
    <t>zu erledigen bis</t>
  </si>
  <si>
    <t>erledigt am</t>
  </si>
  <si>
    <t>Verzug</t>
  </si>
  <si>
    <t>Status</t>
  </si>
  <si>
    <t>erfasst am</t>
  </si>
  <si>
    <t>Priorität</t>
  </si>
  <si>
    <t>OPL</t>
  </si>
  <si>
    <t>Projekt-Nr.:</t>
  </si>
  <si>
    <t>Projekt:</t>
  </si>
  <si>
    <t>Projektleiter:</t>
  </si>
  <si>
    <t>Aktuelles Datum:</t>
  </si>
  <si>
    <t>Ergebnis / Anmerkungen</t>
  </si>
  <si>
    <t>Aufgabe / Arbeitspaket</t>
  </si>
  <si>
    <t>Statusübersich</t>
  </si>
  <si>
    <t>erledigt</t>
  </si>
  <si>
    <t>offen</t>
  </si>
  <si>
    <t>in Bearbeitung</t>
  </si>
  <si>
    <t>Verzug "in Bearbeitung" Aufgaben</t>
  </si>
  <si>
    <t>Übersicht:</t>
  </si>
  <si>
    <t>Verzug "offener" Aufgaben</t>
  </si>
  <si>
    <t>Verzug "erledigter" Aufgaben</t>
  </si>
  <si>
    <t>ist im Verzug</t>
  </si>
  <si>
    <t>soll heute erledigt werden</t>
  </si>
  <si>
    <t>hat noch Zeit</t>
  </si>
  <si>
    <t>war im Verzug</t>
  </si>
  <si>
    <t>hatte noch Zeit</t>
  </si>
  <si>
    <t>wurde passend erledigt</t>
  </si>
  <si>
    <t>Kategorie</t>
  </si>
  <si>
    <t>stand-by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</si>
</sst>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2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Standard" xfId="0" builtinId="0"/>
  </cellStyles>
  <dxfs count="13"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EB9C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Verzug "erledigter"</a:t>
            </a:r>
            <a:r>
              <a:rPr lang="de-DE" baseline="0"/>
              <a:t> Aufgaben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5E-4C04-A474-E5602B2F159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5E-4C04-A474-E5602B2F159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5E-4C04-A474-E5602B2F15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Dashboard!$M$5:$M$7</c:f>
              <c:strCache>
                <c:ptCount val="3"/>
                <c:pt idx="0">
                  <c:v>war im Verzug</c:v>
                </c:pt>
                <c:pt idx="1">
                  <c:v>wurde passend erledigt</c:v>
                </c:pt>
                <c:pt idx="2">
                  <c:v>hatte noch Zeit</c:v>
                </c:pt>
              </c:strCache>
            </c:strRef>
          </c:cat>
          <c:val>
            <c:numRef>
              <c:f>Dashboard!$N$5:$N$7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5E-4C04-A474-E5602B2F159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Verzug "offener"</a:t>
            </a:r>
            <a:r>
              <a:rPr lang="de-DE" baseline="0"/>
              <a:t> Aufgaben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05-4549-82B9-2C1D925A906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05-4549-82B9-2C1D925A906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05-4549-82B9-2C1D925A90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Dashboard!$C$5:$C$7</c:f>
              <c:strCache>
                <c:ptCount val="3"/>
                <c:pt idx="0">
                  <c:v>ist im Verzug</c:v>
                </c:pt>
                <c:pt idx="1">
                  <c:v>soll heute erledigt werden</c:v>
                </c:pt>
                <c:pt idx="2">
                  <c:v>hat noch Zeit</c:v>
                </c:pt>
              </c:strCache>
            </c:strRef>
          </c:cat>
          <c:val>
            <c:numRef>
              <c:f>Dashboard!$D$5:$D$7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05-4549-82B9-2C1D925A90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aseline="0"/>
              <a:t>Statusübersicht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75-465D-9891-A2C12986AE8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75-465D-9891-A2C12986AE8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75-465D-9891-A2C12986AE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Dashboard!$R$5:$R$7</c:f>
              <c:strCache>
                <c:ptCount val="3"/>
                <c:pt idx="0">
                  <c:v>erledigt</c:v>
                </c:pt>
                <c:pt idx="1">
                  <c:v>in Bearbeitung</c:v>
                </c:pt>
                <c:pt idx="2">
                  <c:v>offen</c:v>
                </c:pt>
              </c:strCache>
            </c:strRef>
          </c:cat>
          <c:val>
            <c:numRef>
              <c:f>Dashboard!$S$5:$S$7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75-465D-9891-A2C12986AE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Verzug "in</a:t>
            </a:r>
            <a:r>
              <a:rPr lang="de-DE" baseline="0"/>
              <a:t> Bearbeitung" Aufgaben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6C-4458-BEFB-001E2FBEDDD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6C-4458-BEFB-001E2FBEDDD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6C-4458-BEFB-001E2FBEDD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Dashboard!$H$5:$H$7</c:f>
              <c:strCache>
                <c:ptCount val="3"/>
                <c:pt idx="0">
                  <c:v>ist im Verzug</c:v>
                </c:pt>
                <c:pt idx="1">
                  <c:v>soll heute erledigt werden</c:v>
                </c:pt>
                <c:pt idx="2">
                  <c:v>hat noch Zeit</c:v>
                </c:pt>
              </c:strCache>
            </c:strRef>
          </c:cat>
          <c:val>
            <c:numRef>
              <c:f>Dashboard!$I$5:$I$7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6C-4458-BEFB-001E2FBEDD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1614</xdr:colOff>
      <xdr:row>7</xdr:row>
      <xdr:rowOff>0</xdr:rowOff>
    </xdr:from>
    <xdr:to>
      <xdr:col>15</xdr:col>
      <xdr:colOff>4728</xdr:colOff>
      <xdr:row>24</xdr:row>
      <xdr:rowOff>1499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190497</xdr:colOff>
      <xdr:row>7</xdr:row>
      <xdr:rowOff>0</xdr:rowOff>
    </xdr:from>
    <xdr:to>
      <xdr:col>5</xdr:col>
      <xdr:colOff>1497</xdr:colOff>
      <xdr:row>24</xdr:row>
      <xdr:rowOff>1500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377288</xdr:colOff>
      <xdr:row>7</xdr:row>
      <xdr:rowOff>495</xdr:rowOff>
    </xdr:from>
    <xdr:to>
      <xdr:col>19</xdr:col>
      <xdr:colOff>378788</xdr:colOff>
      <xdr:row>24</xdr:row>
      <xdr:rowOff>1995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1451</xdr:colOff>
      <xdr:row>7</xdr:row>
      <xdr:rowOff>0</xdr:rowOff>
    </xdr:from>
    <xdr:to>
      <xdr:col>10</xdr:col>
      <xdr:colOff>4565</xdr:colOff>
      <xdr:row>23</xdr:row>
      <xdr:rowOff>190442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7"/>
  <sheetViews>
    <sheetView zoomScaleNormal="100" workbookViewId="0">
      <selection activeCell="R4" sqref="R4:S4"/>
    </sheetView>
  </sheetViews>
  <sheetFormatPr baseColWidth="10" defaultRowHeight="15" x14ac:dyDescent="0.25"/>
  <cols>
    <col min="1" max="1" width="2.85546875" customWidth="1"/>
    <col min="2" max="2" width="5.7109375" customWidth="1"/>
    <col min="3" max="3" width="31.42578125" customWidth="1"/>
    <col min="4" max="5" width="5.7109375" customWidth="1"/>
    <col min="6" max="6" width="7.140625" customWidth="1"/>
    <col min="7" max="7" width="5.7109375" customWidth="1"/>
    <col min="8" max="8" width="31.42578125" customWidth="1"/>
    <col min="9" max="10" width="5.7109375" customWidth="1"/>
    <col min="11" max="11" width="7.140625" customWidth="1"/>
    <col min="12" max="12" width="5.7109375" customWidth="1"/>
    <col min="13" max="13" width="31.42578125" customWidth="1"/>
    <col min="14" max="17" width="5.7109375" customWidth="1"/>
    <col min="18" max="18" width="31.42578125" customWidth="1"/>
    <col min="19" max="20" width="5.7109375" customWidth="1"/>
  </cols>
  <sheetData>
    <row r="2" spans="2:19" x14ac:dyDescent="0.25">
      <c r="B2" s="2" t="s">
        <v>21</v>
      </c>
    </row>
    <row r="4" spans="2:19" x14ac:dyDescent="0.25">
      <c r="C4" s="21" t="s">
        <v>22</v>
      </c>
      <c r="D4" s="21"/>
      <c r="H4" s="21" t="s">
        <v>20</v>
      </c>
      <c r="I4" s="21"/>
      <c r="M4" s="21" t="s">
        <v>23</v>
      </c>
      <c r="N4" s="21"/>
      <c r="R4" s="21" t="s">
        <v>16</v>
      </c>
      <c r="S4" s="21"/>
    </row>
    <row r="5" spans="2:19" x14ac:dyDescent="0.25">
      <c r="C5" s="1" t="s">
        <v>24</v>
      </c>
      <c r="D5" s="1">
        <f ca="1">COUNTIFS(OPL!L:L,"&gt;0",OPL!M:M,"offen")</f>
        <v>4</v>
      </c>
      <c r="H5" s="1" t="s">
        <v>24</v>
      </c>
      <c r="I5" s="1">
        <f ca="1">COUNTIFS(OPL!L:L,"&gt;0",OPL!M:M,"in Bearbeitung")</f>
        <v>3</v>
      </c>
      <c r="M5" s="1" t="s">
        <v>27</v>
      </c>
      <c r="N5" s="1">
        <f ca="1">COUNTIFS(OPL!L:L,"&gt;0",OPL!M:M,"erledigt")</f>
        <v>1</v>
      </c>
      <c r="R5" s="1" t="s">
        <v>17</v>
      </c>
      <c r="S5" s="1">
        <f>COUNTIF(OPL!M:M,"erledigt")</f>
        <v>3</v>
      </c>
    </row>
    <row r="6" spans="2:19" x14ac:dyDescent="0.25">
      <c r="C6" s="1" t="s">
        <v>25</v>
      </c>
      <c r="D6" s="1">
        <f ca="1">COUNTIFS(OPL!L:L,"0",OPL!M:M,"offen")</f>
        <v>0</v>
      </c>
      <c r="H6" s="1" t="s">
        <v>25</v>
      </c>
      <c r="I6" s="1">
        <f ca="1">COUNTIFS(OPL!L:L,"=0",OPL!M:M,"in Bearbeitung")</f>
        <v>0</v>
      </c>
      <c r="M6" s="1" t="s">
        <v>29</v>
      </c>
      <c r="N6" s="1">
        <f ca="1">COUNTIFS(OPL!L:L,"0",OPL!M:M,"erledigt")</f>
        <v>1</v>
      </c>
      <c r="R6" s="1" t="s">
        <v>19</v>
      </c>
      <c r="S6" s="1">
        <f>COUNTIF(OPL!M:M,"in Bearbeitung")</f>
        <v>3</v>
      </c>
    </row>
    <row r="7" spans="2:19" x14ac:dyDescent="0.25">
      <c r="C7" s="1" t="s">
        <v>26</v>
      </c>
      <c r="D7" s="1">
        <f ca="1">COUNTIFS(OPL!L:L,"&lt;0",OPL!M:M,"offen")</f>
        <v>0</v>
      </c>
      <c r="H7" s="1" t="s">
        <v>26</v>
      </c>
      <c r="I7" s="1">
        <f ca="1">COUNTIFS(OPL!L:L,"&lt;0",OPL!M:M,"in Bearbeitung")</f>
        <v>0</v>
      </c>
      <c r="M7" s="1" t="s">
        <v>28</v>
      </c>
      <c r="N7" s="1">
        <f ca="1">COUNTIFS(OPL!L:L,"&lt;0",OPL!M:M,"erledigt")</f>
        <v>1</v>
      </c>
      <c r="R7" s="1" t="s">
        <v>18</v>
      </c>
      <c r="S7" s="1">
        <f>COUNTIF(OPL!M:M,"offen")</f>
        <v>4</v>
      </c>
    </row>
  </sheetData>
  <mergeCells count="4">
    <mergeCell ref="C4:D4"/>
    <mergeCell ref="H4:I4"/>
    <mergeCell ref="M4:N4"/>
    <mergeCell ref="R4:S4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zoomScaleNormal="100" workbookViewId="0">
      <selection activeCell="F10" sqref="F10:G10"/>
    </sheetView>
  </sheetViews>
  <sheetFormatPr baseColWidth="10" defaultRowHeight="15" x14ac:dyDescent="0.25"/>
  <cols>
    <col min="1" max="1" width="5" style="5" customWidth="1"/>
    <col min="2" max="2" width="17.28515625" style="5" customWidth="1"/>
    <col min="3" max="3" width="8" style="5" bestFit="1" customWidth="1"/>
    <col min="4" max="4" width="14.28515625" style="5" customWidth="1"/>
    <col min="5" max="5" width="35.85546875" style="5" customWidth="1"/>
    <col min="6" max="6" width="11.85546875" style="5" customWidth="1"/>
    <col min="7" max="7" width="12.42578125" style="5" customWidth="1"/>
    <col min="8" max="8" width="12.85546875" style="5" bestFit="1" customWidth="1"/>
    <col min="9" max="11" width="15" style="5" customWidth="1"/>
    <col min="12" max="12" width="7.140625" style="20" customWidth="1"/>
    <col min="13" max="13" width="14" style="5" bestFit="1" customWidth="1"/>
    <col min="14" max="14" width="32.140625" style="5" customWidth="1"/>
    <col min="15" max="16384" width="11.42578125" style="5"/>
  </cols>
  <sheetData>
    <row r="1" spans="1:14" ht="15.75" thickBot="1" x14ac:dyDescent="0.3">
      <c r="A1" s="7" t="s">
        <v>9</v>
      </c>
      <c r="B1" s="8"/>
      <c r="C1" s="9" t="s">
        <v>11</v>
      </c>
      <c r="D1" s="27"/>
      <c r="E1" s="28"/>
      <c r="F1" s="10" t="s">
        <v>10</v>
      </c>
      <c r="G1" s="11"/>
      <c r="H1" s="10" t="s">
        <v>12</v>
      </c>
      <c r="I1" s="27"/>
      <c r="J1" s="28"/>
      <c r="K1" s="23" t="s">
        <v>13</v>
      </c>
      <c r="L1" s="24"/>
      <c r="M1" s="25"/>
      <c r="N1" s="12">
        <f ca="1">TODAY()</f>
        <v>43370</v>
      </c>
    </row>
    <row r="2" spans="1:14" ht="15.75" thickBot="1" x14ac:dyDescent="0.3">
      <c r="A2" s="13" t="s">
        <v>0</v>
      </c>
      <c r="B2" s="14" t="s">
        <v>30</v>
      </c>
      <c r="C2" s="26" t="s">
        <v>15</v>
      </c>
      <c r="D2" s="26"/>
      <c r="E2" s="6" t="s">
        <v>1</v>
      </c>
      <c r="F2" s="26" t="s">
        <v>2</v>
      </c>
      <c r="G2" s="26"/>
      <c r="H2" s="6" t="s">
        <v>8</v>
      </c>
      <c r="I2" s="6" t="s">
        <v>7</v>
      </c>
      <c r="J2" s="6" t="s">
        <v>3</v>
      </c>
      <c r="K2" s="6" t="s">
        <v>4</v>
      </c>
      <c r="L2" s="15" t="s">
        <v>5</v>
      </c>
      <c r="M2" s="6" t="s">
        <v>6</v>
      </c>
      <c r="N2" s="16" t="s">
        <v>14</v>
      </c>
    </row>
    <row r="3" spans="1:14" x14ac:dyDescent="0.25">
      <c r="A3" s="3">
        <v>1</v>
      </c>
      <c r="B3" s="3"/>
      <c r="C3" s="29"/>
      <c r="D3" s="29"/>
      <c r="E3" s="3"/>
      <c r="F3" s="29"/>
      <c r="G3" s="29"/>
      <c r="H3" s="3">
        <v>1</v>
      </c>
      <c r="I3" s="17">
        <v>43256</v>
      </c>
      <c r="J3" s="17">
        <v>43288</v>
      </c>
      <c r="K3" s="17"/>
      <c r="L3" s="18">
        <f t="shared" ref="L3:L50" ca="1" si="0">IF(ISBLANK(J3),"",IF(ISBLANK(K3),$N$1-J3,K3-J3))</f>
        <v>82</v>
      </c>
      <c r="M3" s="3" t="s">
        <v>18</v>
      </c>
      <c r="N3" s="3"/>
    </row>
    <row r="4" spans="1:14" x14ac:dyDescent="0.25">
      <c r="A4" s="4">
        <v>2</v>
      </c>
      <c r="B4" s="4"/>
      <c r="C4" s="22"/>
      <c r="D4" s="22"/>
      <c r="E4" s="4"/>
      <c r="F4" s="22"/>
      <c r="G4" s="22"/>
      <c r="H4" s="4">
        <v>3</v>
      </c>
      <c r="I4" s="19"/>
      <c r="J4" s="19">
        <v>43290</v>
      </c>
      <c r="K4" s="19"/>
      <c r="L4" s="18">
        <f t="shared" ca="1" si="0"/>
        <v>80</v>
      </c>
      <c r="M4" s="3" t="s">
        <v>18</v>
      </c>
      <c r="N4" s="4"/>
    </row>
    <row r="5" spans="1:14" x14ac:dyDescent="0.25">
      <c r="A5" s="4">
        <v>3</v>
      </c>
      <c r="B5" s="4"/>
      <c r="C5" s="22"/>
      <c r="D5" s="22"/>
      <c r="E5" s="4"/>
      <c r="F5" s="22"/>
      <c r="G5" s="22"/>
      <c r="H5" s="4"/>
      <c r="I5" s="19"/>
      <c r="J5" s="19">
        <v>43293</v>
      </c>
      <c r="K5" s="19">
        <v>43293</v>
      </c>
      <c r="L5" s="18">
        <f t="shared" si="0"/>
        <v>0</v>
      </c>
      <c r="M5" s="3" t="str">
        <f>IF(ISBLANK(J5),"",IF(ISBLANK(K5),"offen","erledigt"))</f>
        <v>erledigt</v>
      </c>
      <c r="N5" s="4"/>
    </row>
    <row r="6" spans="1:14" x14ac:dyDescent="0.25">
      <c r="A6" s="4">
        <v>4</v>
      </c>
      <c r="B6" s="4"/>
      <c r="C6" s="22"/>
      <c r="D6" s="22"/>
      <c r="E6" s="4"/>
      <c r="F6" s="22"/>
      <c r="G6" s="22"/>
      <c r="H6" s="4"/>
      <c r="I6" s="19"/>
      <c r="J6" s="19">
        <v>43292</v>
      </c>
      <c r="K6" s="19">
        <v>43291</v>
      </c>
      <c r="L6" s="18">
        <f t="shared" si="0"/>
        <v>-1</v>
      </c>
      <c r="M6" s="3" t="str">
        <f>IF(ISBLANK(J6),"",IF(ISBLANK(K6),"offen","erledigt"))</f>
        <v>erledigt</v>
      </c>
      <c r="N6" s="4"/>
    </row>
    <row r="7" spans="1:14" x14ac:dyDescent="0.25">
      <c r="A7" s="4">
        <v>5</v>
      </c>
      <c r="B7" s="4"/>
      <c r="C7" s="22"/>
      <c r="D7" s="22"/>
      <c r="E7" s="4"/>
      <c r="F7" s="22"/>
      <c r="G7" s="22"/>
      <c r="H7" s="4"/>
      <c r="I7" s="19"/>
      <c r="J7" s="19">
        <v>43289</v>
      </c>
      <c r="K7" s="19">
        <v>43290</v>
      </c>
      <c r="L7" s="18">
        <f t="shared" si="0"/>
        <v>1</v>
      </c>
      <c r="M7" s="3" t="s">
        <v>19</v>
      </c>
      <c r="N7" s="4"/>
    </row>
    <row r="8" spans="1:14" x14ac:dyDescent="0.25">
      <c r="A8" s="4">
        <v>6</v>
      </c>
      <c r="B8" s="4"/>
      <c r="C8" s="22"/>
      <c r="D8" s="22"/>
      <c r="E8" s="4"/>
      <c r="F8" s="22"/>
      <c r="G8" s="22"/>
      <c r="H8" s="4"/>
      <c r="I8" s="19"/>
      <c r="J8" s="19">
        <v>43286</v>
      </c>
      <c r="K8" s="19">
        <v>43290</v>
      </c>
      <c r="L8" s="18">
        <f t="shared" si="0"/>
        <v>4</v>
      </c>
      <c r="M8" s="3" t="s">
        <v>17</v>
      </c>
      <c r="N8" s="4"/>
    </row>
    <row r="9" spans="1:14" x14ac:dyDescent="0.25">
      <c r="A9" s="4">
        <v>7</v>
      </c>
      <c r="B9" s="4"/>
      <c r="C9" s="22"/>
      <c r="D9" s="22"/>
      <c r="E9" s="4"/>
      <c r="F9" s="22"/>
      <c r="G9" s="22"/>
      <c r="H9" s="4"/>
      <c r="I9" s="19"/>
      <c r="J9" s="19">
        <v>43335</v>
      </c>
      <c r="K9" s="19"/>
      <c r="L9" s="18">
        <f t="shared" ca="1" si="0"/>
        <v>35</v>
      </c>
      <c r="M9" s="3" t="s">
        <v>19</v>
      </c>
      <c r="N9" s="4"/>
    </row>
    <row r="10" spans="1:14" x14ac:dyDescent="0.25">
      <c r="A10" s="4"/>
      <c r="B10" s="4"/>
      <c r="C10" s="22"/>
      <c r="D10" s="22"/>
      <c r="E10" s="4"/>
      <c r="F10" s="22"/>
      <c r="G10" s="22"/>
      <c r="H10" s="4"/>
      <c r="I10" s="19"/>
      <c r="J10" s="19">
        <v>43320</v>
      </c>
      <c r="K10" s="19"/>
      <c r="L10" s="18">
        <f t="shared" ca="1" si="0"/>
        <v>50</v>
      </c>
      <c r="M10" s="3" t="str">
        <f>IF(ISBLANK(J10),"",IF(ISBLANK(K10),"offen","erledigt"))</f>
        <v>offen</v>
      </c>
      <c r="N10" s="4"/>
    </row>
    <row r="11" spans="1:14" x14ac:dyDescent="0.25">
      <c r="A11" s="4"/>
      <c r="B11" s="4"/>
      <c r="C11" s="22"/>
      <c r="D11" s="22"/>
      <c r="E11" s="4"/>
      <c r="F11" s="22"/>
      <c r="G11" s="22"/>
      <c r="H11" s="4"/>
      <c r="I11" s="19"/>
      <c r="J11" s="19">
        <v>43326</v>
      </c>
      <c r="K11" s="19"/>
      <c r="L11" s="18">
        <f t="shared" ca="1" si="0"/>
        <v>44</v>
      </c>
      <c r="M11" s="3" t="str">
        <f>IF(ISBLANK(J11),"",IF(ISBLANK(K11),"offen","erledigt"))</f>
        <v>offen</v>
      </c>
      <c r="N11" s="4"/>
    </row>
    <row r="12" spans="1:14" x14ac:dyDescent="0.25">
      <c r="A12" s="4"/>
      <c r="B12" s="4"/>
      <c r="C12" s="22"/>
      <c r="D12" s="22"/>
      <c r="E12" s="4"/>
      <c r="F12" s="22"/>
      <c r="G12" s="22"/>
      <c r="H12" s="4"/>
      <c r="I12" s="19"/>
      <c r="J12" s="19">
        <v>43325</v>
      </c>
      <c r="K12" s="19"/>
      <c r="L12" s="18">
        <f t="shared" ca="1" si="0"/>
        <v>45</v>
      </c>
      <c r="M12" s="3" t="s">
        <v>31</v>
      </c>
      <c r="N12" s="4"/>
    </row>
    <row r="13" spans="1:14" x14ac:dyDescent="0.25">
      <c r="A13" s="4"/>
      <c r="B13" s="4"/>
      <c r="C13" s="22"/>
      <c r="D13" s="22"/>
      <c r="E13" s="4"/>
      <c r="F13" s="22"/>
      <c r="G13" s="22"/>
      <c r="H13" s="4"/>
      <c r="I13" s="19"/>
      <c r="J13" s="19">
        <v>43319</v>
      </c>
      <c r="K13" s="19"/>
      <c r="L13" s="18">
        <f t="shared" ca="1" si="0"/>
        <v>51</v>
      </c>
      <c r="M13" s="3" t="s">
        <v>19</v>
      </c>
      <c r="N13" s="4"/>
    </row>
    <row r="14" spans="1:14" x14ac:dyDescent="0.25">
      <c r="A14" s="4"/>
      <c r="B14" s="4"/>
      <c r="C14" s="22"/>
      <c r="D14" s="22"/>
      <c r="E14" s="4"/>
      <c r="F14" s="22"/>
      <c r="G14" s="22"/>
      <c r="H14" s="4"/>
      <c r="I14" s="19"/>
      <c r="J14" s="19"/>
      <c r="K14" s="19"/>
      <c r="L14" s="18" t="str">
        <f t="shared" si="0"/>
        <v/>
      </c>
      <c r="M14" s="3" t="str">
        <f t="shared" ref="M14:M50" si="1">IF(ISBLANK(J14),"",IF(ISBLANK(K14),"offen","erledigt"))</f>
        <v/>
      </c>
      <c r="N14" s="4"/>
    </row>
    <row r="15" spans="1:14" x14ac:dyDescent="0.25">
      <c r="A15" s="4"/>
      <c r="B15" s="4"/>
      <c r="C15" s="22"/>
      <c r="D15" s="22"/>
      <c r="E15" s="4"/>
      <c r="F15" s="22"/>
      <c r="G15" s="22"/>
      <c r="H15" s="4"/>
      <c r="I15" s="19"/>
      <c r="J15" s="19"/>
      <c r="K15" s="19"/>
      <c r="L15" s="18" t="str">
        <f t="shared" si="0"/>
        <v/>
      </c>
      <c r="M15" s="3" t="str">
        <f t="shared" si="1"/>
        <v/>
      </c>
      <c r="N15" s="4"/>
    </row>
    <row r="16" spans="1:14" x14ac:dyDescent="0.25">
      <c r="A16" s="4"/>
      <c r="B16" s="4"/>
      <c r="C16" s="22"/>
      <c r="D16" s="22"/>
      <c r="E16" s="4"/>
      <c r="F16" s="22"/>
      <c r="G16" s="22"/>
      <c r="H16" s="4"/>
      <c r="I16" s="19"/>
      <c r="J16" s="19"/>
      <c r="K16" s="19"/>
      <c r="L16" s="18" t="str">
        <f t="shared" si="0"/>
        <v/>
      </c>
      <c r="M16" s="3" t="str">
        <f t="shared" si="1"/>
        <v/>
      </c>
      <c r="N16" s="4"/>
    </row>
    <row r="17" spans="1:14" x14ac:dyDescent="0.25">
      <c r="A17" s="4"/>
      <c r="B17" s="4"/>
      <c r="C17" s="22"/>
      <c r="D17" s="22"/>
      <c r="E17" s="4"/>
      <c r="F17" s="22"/>
      <c r="G17" s="22"/>
      <c r="H17" s="4"/>
      <c r="I17" s="19"/>
      <c r="J17" s="19"/>
      <c r="K17" s="19"/>
      <c r="L17" s="18" t="str">
        <f t="shared" si="0"/>
        <v/>
      </c>
      <c r="M17" s="3" t="str">
        <f t="shared" si="1"/>
        <v/>
      </c>
      <c r="N17" s="4"/>
    </row>
    <row r="18" spans="1:14" x14ac:dyDescent="0.25">
      <c r="A18" s="4"/>
      <c r="B18" s="4"/>
      <c r="C18" s="22"/>
      <c r="D18" s="22"/>
      <c r="E18" s="4"/>
      <c r="F18" s="22"/>
      <c r="G18" s="22"/>
      <c r="H18" s="4"/>
      <c r="I18" s="19"/>
      <c r="J18" s="19"/>
      <c r="K18" s="19"/>
      <c r="L18" s="18" t="str">
        <f t="shared" si="0"/>
        <v/>
      </c>
      <c r="M18" s="3" t="str">
        <f t="shared" si="1"/>
        <v/>
      </c>
      <c r="N18" s="4"/>
    </row>
    <row r="19" spans="1:14" x14ac:dyDescent="0.25">
      <c r="A19" s="4"/>
      <c r="B19" s="4"/>
      <c r="C19" s="22"/>
      <c r="D19" s="22"/>
      <c r="E19" s="4"/>
      <c r="F19" s="22"/>
      <c r="G19" s="22"/>
      <c r="H19" s="4"/>
      <c r="I19" s="19"/>
      <c r="J19" s="19"/>
      <c r="K19" s="19"/>
      <c r="L19" s="18" t="str">
        <f t="shared" si="0"/>
        <v/>
      </c>
      <c r="M19" s="3" t="str">
        <f t="shared" si="1"/>
        <v/>
      </c>
      <c r="N19" s="4"/>
    </row>
    <row r="20" spans="1:14" x14ac:dyDescent="0.25">
      <c r="A20" s="4"/>
      <c r="B20" s="4"/>
      <c r="C20" s="22"/>
      <c r="D20" s="22"/>
      <c r="E20" s="4"/>
      <c r="F20" s="22"/>
      <c r="G20" s="22"/>
      <c r="H20" s="4"/>
      <c r="I20" s="19"/>
      <c r="J20" s="19"/>
      <c r="K20" s="19"/>
      <c r="L20" s="18" t="str">
        <f t="shared" si="0"/>
        <v/>
      </c>
      <c r="M20" s="3" t="str">
        <f t="shared" si="1"/>
        <v/>
      </c>
      <c r="N20" s="4"/>
    </row>
    <row r="21" spans="1:14" x14ac:dyDescent="0.25">
      <c r="A21" s="4"/>
      <c r="B21" s="4"/>
      <c r="C21" s="22"/>
      <c r="D21" s="22"/>
      <c r="E21" s="4"/>
      <c r="F21" s="22"/>
      <c r="G21" s="22"/>
      <c r="H21" s="4"/>
      <c r="I21" s="19"/>
      <c r="J21" s="19"/>
      <c r="K21" s="19"/>
      <c r="L21" s="18" t="str">
        <f t="shared" si="0"/>
        <v/>
      </c>
      <c r="M21" s="3" t="str">
        <f t="shared" si="1"/>
        <v/>
      </c>
      <c r="N21" s="4"/>
    </row>
    <row r="22" spans="1:14" x14ac:dyDescent="0.25">
      <c r="A22" s="4"/>
      <c r="B22" s="4"/>
      <c r="C22" s="22"/>
      <c r="D22" s="22"/>
      <c r="E22" s="4"/>
      <c r="F22" s="22"/>
      <c r="G22" s="22"/>
      <c r="H22" s="4"/>
      <c r="I22" s="19"/>
      <c r="J22" s="19"/>
      <c r="K22" s="19"/>
      <c r="L22" s="18" t="str">
        <f t="shared" si="0"/>
        <v/>
      </c>
      <c r="M22" s="3" t="str">
        <f t="shared" si="1"/>
        <v/>
      </c>
      <c r="N22" s="4"/>
    </row>
    <row r="23" spans="1:14" x14ac:dyDescent="0.25">
      <c r="A23" s="4"/>
      <c r="B23" s="4"/>
      <c r="C23" s="22"/>
      <c r="D23" s="22"/>
      <c r="E23" s="4"/>
      <c r="F23" s="22"/>
      <c r="G23" s="22"/>
      <c r="H23" s="4"/>
      <c r="I23" s="19"/>
      <c r="J23" s="19"/>
      <c r="K23" s="19"/>
      <c r="L23" s="18" t="str">
        <f t="shared" si="0"/>
        <v/>
      </c>
      <c r="M23" s="3" t="str">
        <f t="shared" si="1"/>
        <v/>
      </c>
      <c r="N23" s="4"/>
    </row>
    <row r="24" spans="1:14" x14ac:dyDescent="0.25">
      <c r="A24" s="4"/>
      <c r="B24" s="4"/>
      <c r="C24" s="22"/>
      <c r="D24" s="22"/>
      <c r="E24" s="4"/>
      <c r="F24" s="22"/>
      <c r="G24" s="22"/>
      <c r="H24" s="4"/>
      <c r="I24" s="19"/>
      <c r="J24" s="19"/>
      <c r="K24" s="19"/>
      <c r="L24" s="18" t="str">
        <f t="shared" si="0"/>
        <v/>
      </c>
      <c r="M24" s="3" t="str">
        <f t="shared" si="1"/>
        <v/>
      </c>
      <c r="N24" s="4"/>
    </row>
    <row r="25" spans="1:14" x14ac:dyDescent="0.25">
      <c r="A25" s="4"/>
      <c r="B25" s="4"/>
      <c r="C25" s="22"/>
      <c r="D25" s="22"/>
      <c r="E25" s="4"/>
      <c r="F25" s="22"/>
      <c r="G25" s="22"/>
      <c r="H25" s="4"/>
      <c r="I25" s="19"/>
      <c r="J25" s="19"/>
      <c r="K25" s="19"/>
      <c r="L25" s="18" t="str">
        <f t="shared" si="0"/>
        <v/>
      </c>
      <c r="M25" s="3" t="str">
        <f t="shared" si="1"/>
        <v/>
      </c>
      <c r="N25" s="4"/>
    </row>
    <row r="26" spans="1:14" x14ac:dyDescent="0.25">
      <c r="A26" s="4"/>
      <c r="B26" s="4"/>
      <c r="C26" s="22"/>
      <c r="D26" s="22"/>
      <c r="E26" s="4"/>
      <c r="F26" s="22"/>
      <c r="G26" s="22"/>
      <c r="H26" s="4"/>
      <c r="I26" s="19"/>
      <c r="J26" s="19"/>
      <c r="K26" s="19"/>
      <c r="L26" s="18" t="str">
        <f t="shared" si="0"/>
        <v/>
      </c>
      <c r="M26" s="3" t="str">
        <f t="shared" si="1"/>
        <v/>
      </c>
      <c r="N26" s="4"/>
    </row>
    <row r="27" spans="1:14" x14ac:dyDescent="0.25">
      <c r="A27" s="4"/>
      <c r="B27" s="4"/>
      <c r="C27" s="22"/>
      <c r="D27" s="22"/>
      <c r="E27" s="4"/>
      <c r="F27" s="22"/>
      <c r="G27" s="22"/>
      <c r="H27" s="4"/>
      <c r="I27" s="19"/>
      <c r="J27" s="19"/>
      <c r="K27" s="19"/>
      <c r="L27" s="18" t="str">
        <f t="shared" si="0"/>
        <v/>
      </c>
      <c r="M27" s="3" t="str">
        <f t="shared" si="1"/>
        <v/>
      </c>
      <c r="N27" s="4"/>
    </row>
    <row r="28" spans="1:14" x14ac:dyDescent="0.25">
      <c r="A28" s="4"/>
      <c r="B28" s="4"/>
      <c r="C28" s="22"/>
      <c r="D28" s="22"/>
      <c r="E28" s="4"/>
      <c r="F28" s="22"/>
      <c r="G28" s="22"/>
      <c r="H28" s="4"/>
      <c r="I28" s="19"/>
      <c r="J28" s="19"/>
      <c r="K28" s="19"/>
      <c r="L28" s="18" t="str">
        <f t="shared" si="0"/>
        <v/>
      </c>
      <c r="M28" s="3" t="str">
        <f t="shared" si="1"/>
        <v/>
      </c>
      <c r="N28" s="4"/>
    </row>
    <row r="29" spans="1:14" x14ac:dyDescent="0.25">
      <c r="A29" s="4"/>
      <c r="B29" s="4"/>
      <c r="C29" s="22"/>
      <c r="D29" s="22"/>
      <c r="E29" s="4"/>
      <c r="F29" s="22"/>
      <c r="G29" s="22"/>
      <c r="H29" s="4"/>
      <c r="I29" s="19"/>
      <c r="J29" s="19"/>
      <c r="K29" s="19"/>
      <c r="L29" s="18" t="str">
        <f t="shared" si="0"/>
        <v/>
      </c>
      <c r="M29" s="3" t="str">
        <f t="shared" si="1"/>
        <v/>
      </c>
      <c r="N29" s="4"/>
    </row>
    <row r="30" spans="1:14" x14ac:dyDescent="0.25">
      <c r="A30" s="4"/>
      <c r="B30" s="4"/>
      <c r="C30" s="22"/>
      <c r="D30" s="22"/>
      <c r="E30" s="4"/>
      <c r="F30" s="22"/>
      <c r="G30" s="22"/>
      <c r="H30" s="4"/>
      <c r="I30" s="19"/>
      <c r="J30" s="19"/>
      <c r="K30" s="19"/>
      <c r="L30" s="18" t="str">
        <f t="shared" si="0"/>
        <v/>
      </c>
      <c r="M30" s="3" t="str">
        <f t="shared" si="1"/>
        <v/>
      </c>
      <c r="N30" s="4"/>
    </row>
    <row r="31" spans="1:14" x14ac:dyDescent="0.25">
      <c r="A31" s="4"/>
      <c r="B31" s="4"/>
      <c r="C31" s="22"/>
      <c r="D31" s="22"/>
      <c r="E31" s="4"/>
      <c r="F31" s="22"/>
      <c r="G31" s="22"/>
      <c r="H31" s="4"/>
      <c r="I31" s="19"/>
      <c r="J31" s="19"/>
      <c r="K31" s="19"/>
      <c r="L31" s="18" t="str">
        <f t="shared" si="0"/>
        <v/>
      </c>
      <c r="M31" s="3" t="str">
        <f t="shared" si="1"/>
        <v/>
      </c>
      <c r="N31" s="4"/>
    </row>
    <row r="32" spans="1:14" x14ac:dyDescent="0.25">
      <c r="A32" s="4"/>
      <c r="B32" s="4"/>
      <c r="C32" s="22"/>
      <c r="D32" s="22"/>
      <c r="E32" s="4"/>
      <c r="F32" s="22"/>
      <c r="G32" s="22"/>
      <c r="H32" s="4"/>
      <c r="I32" s="19"/>
      <c r="J32" s="19"/>
      <c r="K32" s="19"/>
      <c r="L32" s="18" t="str">
        <f t="shared" si="0"/>
        <v/>
      </c>
      <c r="M32" s="3" t="str">
        <f t="shared" si="1"/>
        <v/>
      </c>
      <c r="N32" s="4"/>
    </row>
    <row r="33" spans="1:14" x14ac:dyDescent="0.25">
      <c r="A33" s="4"/>
      <c r="B33" s="4"/>
      <c r="C33" s="22"/>
      <c r="D33" s="22"/>
      <c r="E33" s="4"/>
      <c r="F33" s="22"/>
      <c r="G33" s="22"/>
      <c r="H33" s="4"/>
      <c r="I33" s="19"/>
      <c r="J33" s="19"/>
      <c r="K33" s="19"/>
      <c r="L33" s="18" t="str">
        <f t="shared" si="0"/>
        <v/>
      </c>
      <c r="M33" s="3" t="str">
        <f t="shared" si="1"/>
        <v/>
      </c>
      <c r="N33" s="4"/>
    </row>
    <row r="34" spans="1:14" x14ac:dyDescent="0.25">
      <c r="A34" s="4"/>
      <c r="B34" s="4"/>
      <c r="C34" s="22"/>
      <c r="D34" s="22"/>
      <c r="E34" s="4"/>
      <c r="F34" s="22"/>
      <c r="G34" s="22"/>
      <c r="H34" s="4"/>
      <c r="I34" s="19"/>
      <c r="J34" s="19"/>
      <c r="K34" s="19"/>
      <c r="L34" s="18" t="str">
        <f t="shared" si="0"/>
        <v/>
      </c>
      <c r="M34" s="3" t="str">
        <f t="shared" si="1"/>
        <v/>
      </c>
      <c r="N34" s="4"/>
    </row>
    <row r="35" spans="1:14" x14ac:dyDescent="0.25">
      <c r="A35" s="4"/>
      <c r="B35" s="4"/>
      <c r="C35" s="22"/>
      <c r="D35" s="22"/>
      <c r="E35" s="4"/>
      <c r="F35" s="22"/>
      <c r="G35" s="22"/>
      <c r="H35" s="4"/>
      <c r="I35" s="19"/>
      <c r="J35" s="19"/>
      <c r="K35" s="19"/>
      <c r="L35" s="18" t="str">
        <f t="shared" si="0"/>
        <v/>
      </c>
      <c r="M35" s="3" t="str">
        <f t="shared" si="1"/>
        <v/>
      </c>
      <c r="N35" s="4"/>
    </row>
    <row r="36" spans="1:14" x14ac:dyDescent="0.25">
      <c r="A36" s="4"/>
      <c r="B36" s="4"/>
      <c r="C36" s="22"/>
      <c r="D36" s="22"/>
      <c r="E36" s="4"/>
      <c r="F36" s="22"/>
      <c r="G36" s="22"/>
      <c r="H36" s="4"/>
      <c r="I36" s="19"/>
      <c r="J36" s="19"/>
      <c r="K36" s="19"/>
      <c r="L36" s="18" t="str">
        <f t="shared" si="0"/>
        <v/>
      </c>
      <c r="M36" s="3" t="str">
        <f t="shared" si="1"/>
        <v/>
      </c>
      <c r="N36" s="4"/>
    </row>
    <row r="37" spans="1:14" x14ac:dyDescent="0.25">
      <c r="A37" s="4"/>
      <c r="B37" s="4"/>
      <c r="C37" s="22"/>
      <c r="D37" s="22"/>
      <c r="E37" s="4"/>
      <c r="F37" s="22"/>
      <c r="G37" s="22"/>
      <c r="H37" s="4"/>
      <c r="I37" s="19"/>
      <c r="J37" s="19"/>
      <c r="K37" s="19"/>
      <c r="L37" s="18" t="str">
        <f t="shared" si="0"/>
        <v/>
      </c>
      <c r="M37" s="3" t="str">
        <f t="shared" si="1"/>
        <v/>
      </c>
      <c r="N37" s="4"/>
    </row>
    <row r="38" spans="1:14" x14ac:dyDescent="0.25">
      <c r="A38" s="4"/>
      <c r="B38" s="4"/>
      <c r="C38" s="22"/>
      <c r="D38" s="22"/>
      <c r="E38" s="4"/>
      <c r="F38" s="22"/>
      <c r="G38" s="22"/>
      <c r="H38" s="4"/>
      <c r="I38" s="19"/>
      <c r="J38" s="19"/>
      <c r="K38" s="19"/>
      <c r="L38" s="18" t="str">
        <f t="shared" si="0"/>
        <v/>
      </c>
      <c r="M38" s="3" t="str">
        <f t="shared" si="1"/>
        <v/>
      </c>
      <c r="N38" s="4"/>
    </row>
    <row r="39" spans="1:14" x14ac:dyDescent="0.25">
      <c r="A39" s="4"/>
      <c r="B39" s="4"/>
      <c r="C39" s="22"/>
      <c r="D39" s="22"/>
      <c r="E39" s="4"/>
      <c r="F39" s="22"/>
      <c r="G39" s="22"/>
      <c r="H39" s="4"/>
      <c r="I39" s="19"/>
      <c r="J39" s="19"/>
      <c r="K39" s="19"/>
      <c r="L39" s="18" t="str">
        <f t="shared" si="0"/>
        <v/>
      </c>
      <c r="M39" s="3" t="str">
        <f t="shared" si="1"/>
        <v/>
      </c>
      <c r="N39" s="4"/>
    </row>
    <row r="40" spans="1:14" x14ac:dyDescent="0.25">
      <c r="A40" s="4"/>
      <c r="B40" s="4"/>
      <c r="C40" s="22"/>
      <c r="D40" s="22"/>
      <c r="E40" s="4"/>
      <c r="F40" s="22"/>
      <c r="G40" s="22"/>
      <c r="H40" s="4"/>
      <c r="I40" s="19"/>
      <c r="J40" s="19"/>
      <c r="K40" s="19"/>
      <c r="L40" s="18" t="str">
        <f t="shared" si="0"/>
        <v/>
      </c>
      <c r="M40" s="3" t="str">
        <f t="shared" si="1"/>
        <v/>
      </c>
      <c r="N40" s="4"/>
    </row>
    <row r="41" spans="1:14" x14ac:dyDescent="0.25">
      <c r="A41" s="4"/>
      <c r="B41" s="4"/>
      <c r="C41" s="22"/>
      <c r="D41" s="22"/>
      <c r="E41" s="4"/>
      <c r="F41" s="22"/>
      <c r="G41" s="22"/>
      <c r="H41" s="4"/>
      <c r="I41" s="19"/>
      <c r="J41" s="19"/>
      <c r="K41" s="19"/>
      <c r="L41" s="18" t="str">
        <f t="shared" si="0"/>
        <v/>
      </c>
      <c r="M41" s="3" t="str">
        <f t="shared" si="1"/>
        <v/>
      </c>
      <c r="N41" s="4"/>
    </row>
    <row r="42" spans="1:14" x14ac:dyDescent="0.25">
      <c r="A42" s="4"/>
      <c r="B42" s="4"/>
      <c r="C42" s="22"/>
      <c r="D42" s="22"/>
      <c r="E42" s="4"/>
      <c r="F42" s="22"/>
      <c r="G42" s="22"/>
      <c r="H42" s="4"/>
      <c r="I42" s="19"/>
      <c r="J42" s="19"/>
      <c r="K42" s="19"/>
      <c r="L42" s="18" t="str">
        <f t="shared" si="0"/>
        <v/>
      </c>
      <c r="M42" s="3" t="str">
        <f t="shared" si="1"/>
        <v/>
      </c>
      <c r="N42" s="4"/>
    </row>
    <row r="43" spans="1:14" x14ac:dyDescent="0.25">
      <c r="A43" s="4"/>
      <c r="B43" s="4"/>
      <c r="C43" s="22"/>
      <c r="D43" s="22"/>
      <c r="E43" s="4"/>
      <c r="F43" s="22"/>
      <c r="G43" s="22"/>
      <c r="H43" s="4"/>
      <c r="I43" s="19"/>
      <c r="J43" s="19"/>
      <c r="K43" s="19"/>
      <c r="L43" s="18" t="str">
        <f t="shared" si="0"/>
        <v/>
      </c>
      <c r="M43" s="3" t="str">
        <f t="shared" si="1"/>
        <v/>
      </c>
      <c r="N43" s="4"/>
    </row>
    <row r="44" spans="1:14" x14ac:dyDescent="0.25">
      <c r="A44" s="4"/>
      <c r="B44" s="4"/>
      <c r="C44" s="22"/>
      <c r="D44" s="22"/>
      <c r="E44" s="4"/>
      <c r="F44" s="22"/>
      <c r="G44" s="22"/>
      <c r="H44" s="4"/>
      <c r="I44" s="19"/>
      <c r="J44" s="19"/>
      <c r="K44" s="19"/>
      <c r="L44" s="18" t="str">
        <f t="shared" si="0"/>
        <v/>
      </c>
      <c r="M44" s="3" t="str">
        <f t="shared" si="1"/>
        <v/>
      </c>
      <c r="N44" s="4"/>
    </row>
    <row r="45" spans="1:14" x14ac:dyDescent="0.25">
      <c r="A45" s="4"/>
      <c r="B45" s="4"/>
      <c r="C45" s="22"/>
      <c r="D45" s="22"/>
      <c r="E45" s="4"/>
      <c r="F45" s="22"/>
      <c r="G45" s="22"/>
      <c r="H45" s="4"/>
      <c r="I45" s="19"/>
      <c r="J45" s="19"/>
      <c r="K45" s="19"/>
      <c r="L45" s="18" t="str">
        <f t="shared" si="0"/>
        <v/>
      </c>
      <c r="M45" s="3" t="str">
        <f t="shared" si="1"/>
        <v/>
      </c>
      <c r="N45" s="4"/>
    </row>
    <row r="46" spans="1:14" x14ac:dyDescent="0.25">
      <c r="A46" s="4"/>
      <c r="B46" s="4"/>
      <c r="C46" s="22"/>
      <c r="D46" s="22"/>
      <c r="E46" s="4"/>
      <c r="F46" s="22"/>
      <c r="G46" s="22"/>
      <c r="H46" s="4"/>
      <c r="I46" s="19"/>
      <c r="J46" s="19"/>
      <c r="K46" s="19"/>
      <c r="L46" s="18" t="str">
        <f t="shared" si="0"/>
        <v/>
      </c>
      <c r="M46" s="3" t="str">
        <f t="shared" si="1"/>
        <v/>
      </c>
      <c r="N46" s="4"/>
    </row>
    <row r="47" spans="1:14" x14ac:dyDescent="0.25">
      <c r="A47" s="4"/>
      <c r="B47" s="4"/>
      <c r="C47" s="22"/>
      <c r="D47" s="22"/>
      <c r="E47" s="4"/>
      <c r="F47" s="22"/>
      <c r="G47" s="22"/>
      <c r="H47" s="4"/>
      <c r="I47" s="19"/>
      <c r="J47" s="19"/>
      <c r="K47" s="19"/>
      <c r="L47" s="18" t="str">
        <f t="shared" si="0"/>
        <v/>
      </c>
      <c r="M47" s="3" t="str">
        <f t="shared" si="1"/>
        <v/>
      </c>
      <c r="N47" s="4"/>
    </row>
    <row r="48" spans="1:14" x14ac:dyDescent="0.25">
      <c r="A48" s="4"/>
      <c r="B48" s="4"/>
      <c r="C48" s="22"/>
      <c r="D48" s="22"/>
      <c r="E48" s="4"/>
      <c r="F48" s="22"/>
      <c r="G48" s="22"/>
      <c r="H48" s="4"/>
      <c r="I48" s="19"/>
      <c r="J48" s="19"/>
      <c r="K48" s="19"/>
      <c r="L48" s="18" t="str">
        <f t="shared" si="0"/>
        <v/>
      </c>
      <c r="M48" s="3" t="str">
        <f t="shared" si="1"/>
        <v/>
      </c>
      <c r="N48" s="4"/>
    </row>
    <row r="49" spans="1:14" x14ac:dyDescent="0.25">
      <c r="A49" s="4"/>
      <c r="B49" s="4"/>
      <c r="C49" s="22"/>
      <c r="D49" s="22"/>
      <c r="E49" s="4"/>
      <c r="F49" s="22"/>
      <c r="G49" s="22"/>
      <c r="H49" s="4"/>
      <c r="I49" s="19"/>
      <c r="J49" s="19"/>
      <c r="K49" s="19"/>
      <c r="L49" s="18" t="str">
        <f t="shared" si="0"/>
        <v/>
      </c>
      <c r="M49" s="3" t="str">
        <f t="shared" si="1"/>
        <v/>
      </c>
      <c r="N49" s="4"/>
    </row>
    <row r="50" spans="1:14" x14ac:dyDescent="0.25">
      <c r="A50" s="4"/>
      <c r="B50" s="4"/>
      <c r="C50" s="22"/>
      <c r="D50" s="22"/>
      <c r="E50" s="4"/>
      <c r="F50" s="22"/>
      <c r="G50" s="22"/>
      <c r="H50" s="4"/>
      <c r="I50" s="19"/>
      <c r="J50" s="19"/>
      <c r="K50" s="19"/>
      <c r="L50" s="18" t="str">
        <f t="shared" si="0"/>
        <v/>
      </c>
      <c r="M50" s="3" t="str">
        <f t="shared" si="1"/>
        <v/>
      </c>
      <c r="N50" s="4"/>
    </row>
  </sheetData>
  <mergeCells count="101">
    <mergeCell ref="C48:D48"/>
    <mergeCell ref="F48:G48"/>
    <mergeCell ref="C49:D49"/>
    <mergeCell ref="F49:G49"/>
    <mergeCell ref="C50:D50"/>
    <mergeCell ref="F50:G50"/>
    <mergeCell ref="C45:D45"/>
    <mergeCell ref="F45:G45"/>
    <mergeCell ref="C46:D46"/>
    <mergeCell ref="F46:G46"/>
    <mergeCell ref="C47:D47"/>
    <mergeCell ref="F47:G47"/>
    <mergeCell ref="C42:D42"/>
    <mergeCell ref="F42:G42"/>
    <mergeCell ref="C43:D43"/>
    <mergeCell ref="F43:G43"/>
    <mergeCell ref="C44:D44"/>
    <mergeCell ref="F44:G44"/>
    <mergeCell ref="C39:D39"/>
    <mergeCell ref="F39:G39"/>
    <mergeCell ref="C40:D40"/>
    <mergeCell ref="F40:G40"/>
    <mergeCell ref="C41:D41"/>
    <mergeCell ref="F41:G41"/>
    <mergeCell ref="C36:D36"/>
    <mergeCell ref="F36:G36"/>
    <mergeCell ref="C37:D37"/>
    <mergeCell ref="F37:G37"/>
    <mergeCell ref="C38:D38"/>
    <mergeCell ref="F38:G38"/>
    <mergeCell ref="C33:D33"/>
    <mergeCell ref="F33:G33"/>
    <mergeCell ref="C34:D34"/>
    <mergeCell ref="F34:G34"/>
    <mergeCell ref="C35:D35"/>
    <mergeCell ref="F35:G35"/>
    <mergeCell ref="C30:D30"/>
    <mergeCell ref="F30:G30"/>
    <mergeCell ref="C31:D31"/>
    <mergeCell ref="F31:G31"/>
    <mergeCell ref="C32:D32"/>
    <mergeCell ref="F32:G32"/>
    <mergeCell ref="C27:D27"/>
    <mergeCell ref="F27:G27"/>
    <mergeCell ref="C28:D28"/>
    <mergeCell ref="F28:G28"/>
    <mergeCell ref="C29:D29"/>
    <mergeCell ref="F29:G29"/>
    <mergeCell ref="C24:D24"/>
    <mergeCell ref="F24:G24"/>
    <mergeCell ref="C25:D25"/>
    <mergeCell ref="F25:G25"/>
    <mergeCell ref="C26:D26"/>
    <mergeCell ref="F26:G26"/>
    <mergeCell ref="C21:D21"/>
    <mergeCell ref="F21:G21"/>
    <mergeCell ref="C22:D22"/>
    <mergeCell ref="F22:G22"/>
    <mergeCell ref="C23:D23"/>
    <mergeCell ref="F23:G23"/>
    <mergeCell ref="C18:D18"/>
    <mergeCell ref="F18:G18"/>
    <mergeCell ref="C19:D19"/>
    <mergeCell ref="F19:G19"/>
    <mergeCell ref="C20:D20"/>
    <mergeCell ref="F20:G20"/>
    <mergeCell ref="C15:D15"/>
    <mergeCell ref="F15:G15"/>
    <mergeCell ref="C16:D16"/>
    <mergeCell ref="F16:G16"/>
    <mergeCell ref="C17:D17"/>
    <mergeCell ref="F17:G17"/>
    <mergeCell ref="C12:D12"/>
    <mergeCell ref="F12:G12"/>
    <mergeCell ref="C13:D13"/>
    <mergeCell ref="F13:G13"/>
    <mergeCell ref="C14:D14"/>
    <mergeCell ref="F14:G14"/>
    <mergeCell ref="C9:D9"/>
    <mergeCell ref="F9:G9"/>
    <mergeCell ref="C10:D10"/>
    <mergeCell ref="F10:G10"/>
    <mergeCell ref="C11:D11"/>
    <mergeCell ref="F11:G11"/>
    <mergeCell ref="C6:D6"/>
    <mergeCell ref="F6:G6"/>
    <mergeCell ref="C7:D7"/>
    <mergeCell ref="F7:G7"/>
    <mergeCell ref="C8:D8"/>
    <mergeCell ref="F8:G8"/>
    <mergeCell ref="K1:M1"/>
    <mergeCell ref="C4:D4"/>
    <mergeCell ref="F4:G4"/>
    <mergeCell ref="C5:D5"/>
    <mergeCell ref="F5:G5"/>
    <mergeCell ref="C2:D2"/>
    <mergeCell ref="D1:E1"/>
    <mergeCell ref="F2:G2"/>
    <mergeCell ref="C3:D3"/>
    <mergeCell ref="F3:G3"/>
    <mergeCell ref="I1:J1"/>
  </mergeCells>
  <conditionalFormatting sqref="L3:L1048576">
    <cfRule type="cellIs" dxfId="12" priority="18" operator="lessThan">
      <formula>0</formula>
    </cfRule>
    <cfRule type="cellIs" dxfId="11" priority="19" operator="greaterThan">
      <formula>0</formula>
    </cfRule>
  </conditionalFormatting>
  <conditionalFormatting sqref="M1:M1048576">
    <cfRule type="containsText" dxfId="10" priority="2" operator="containsText" text="in Bearbeitung">
      <formula>NOT(ISERROR(SEARCH("in Bearbeitung",M1)))</formula>
    </cfRule>
    <cfRule type="containsText" dxfId="9" priority="11" operator="containsText" text="offen">
      <formula>NOT(ISERROR(SEARCH("offen",M1)))</formula>
    </cfRule>
    <cfRule type="containsText" dxfId="8" priority="12" operator="containsText" text="erledigt">
      <formula>NOT(ISERROR(SEARCH("erledigt",M1)))</formula>
    </cfRule>
    <cfRule type="containsText" dxfId="7" priority="1" operator="containsText" text="stand-by">
      <formula>NOT(ISERROR(SEARCH("stand-by",M1)))</formula>
    </cfRule>
  </conditionalFormatting>
  <conditionalFormatting sqref="L1:L1048576">
    <cfRule type="cellIs" dxfId="6" priority="14" operator="equal">
      <formula>0</formula>
    </cfRule>
  </conditionalFormatting>
  <conditionalFormatting sqref="J1:J1048576">
    <cfRule type="expression" dxfId="5" priority="3">
      <formula>NOT(ISBLANK($K1))</formula>
    </cfRule>
    <cfRule type="cellIs" dxfId="4" priority="7" operator="equal">
      <formula>TODAY()</formula>
    </cfRule>
    <cfRule type="cellIs" dxfId="3" priority="8" operator="lessThan">
      <formula>TODAY()</formula>
    </cfRule>
    <cfRule type="cellIs" dxfId="2" priority="9" operator="lessThan">
      <formula>TODAY()+8</formula>
    </cfRule>
  </conditionalFormatting>
  <dataValidations count="2">
    <dataValidation type="list" allowBlank="1" showInputMessage="1" showErrorMessage="1" sqref="H3:H1048576">
      <formula1>"1,2,3,4"</formula1>
    </dataValidation>
    <dataValidation type="list" allowBlank="1" showInputMessage="1" showErrorMessage="1" sqref="M1 M3:M1048576">
      <formula1>"erledigt,in Bearbeitung,offen,stand-by"</formula1>
    </dataValidation>
  </dataValidations>
  <pageMargins left="0.7" right="0.7" top="0.75" bottom="0.75" header="0.3" footer="0.3"/>
  <pageSetup paperSize="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13" operator="notContains" id="{32BF009B-CB5E-4F63-9C03-00AD329721C4}">
            <xm:f>ISERROR(SEARCH("",L3))</xm:f>
            <xm:f>""</xm:f>
            <x14:dxf>
              <fill>
                <patternFill patternType="none">
                  <bgColor auto="1"/>
                </patternFill>
              </fill>
            </x14:dxf>
          </x14:cfRule>
          <xm:sqref>L3:L1048576</xm:sqref>
        </x14:conditionalFormatting>
        <x14:conditionalFormatting xmlns:xm="http://schemas.microsoft.com/office/excel/2006/main">
          <x14:cfRule type="notContainsText" priority="4" operator="notContains" id="{38ABAFB2-0155-4D2B-9274-EF191267867C}">
            <xm:f>ISERROR(SEARCH("",J1))</xm:f>
            <xm:f>""</xm:f>
            <x14:dxf>
              <font>
                <color auto="1"/>
              </font>
              <fill>
                <patternFill patternType="none">
                  <bgColor auto="1"/>
                </patternFill>
              </fill>
            </x14:dxf>
          </x14:cfRule>
          <xm:sqref>J1:J1048576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Dashboard</vt:lpstr>
      <vt:lpstr>OPL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Vaupel</dc:creator>
  <cp:lastModifiedBy>Tim Dettmer</cp:lastModifiedBy>
  <cp:lastPrinted>2018-07-06T11:05:00Z</cp:lastPrinted>
  <dcterms:created xsi:type="dcterms:W3CDTF">2018-06-28T09:38:26Z</dcterms:created>
  <dcterms:modified xsi:type="dcterms:W3CDTF">2018-09-27T06:23:55Z</dcterms:modified>
</cp:coreProperties>
</file>